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986" yWindow="2790" windowWidth="15180" windowHeight="4185" activeTab="0"/>
  </bookViews>
  <sheets>
    <sheet name="переч 17-21г" sheetId="1" r:id="rId1"/>
  </sheets>
  <definedNames>
    <definedName name="_xlnm.Print_Titles" localSheetId="0">'переч 17-21г'!$15:$15</definedName>
    <definedName name="_xlnm.Print_Area" localSheetId="0">'переч 17-21г'!$A$1:$L$52</definedName>
  </definedNames>
  <calcPr fullCalcOnLoad="1"/>
</workbook>
</file>

<file path=xl/sharedStrings.xml><?xml version="1.0" encoding="utf-8"?>
<sst xmlns="http://schemas.openxmlformats.org/spreadsheetml/2006/main" count="93" uniqueCount="65">
  <si>
    <t>Источники финансирования</t>
  </si>
  <si>
    <t>Всего (тыс. руб.)</t>
  </si>
  <si>
    <t>Объем финансирования по годам (тыс. руб.)</t>
  </si>
  <si>
    <t>Ответственный за выполнение мероприятия</t>
  </si>
  <si>
    <t>Ожидаемый результат</t>
  </si>
  <si>
    <t>Наименование мероприятия</t>
  </si>
  <si>
    <t>Срок исполнения</t>
  </si>
  <si>
    <t>Бюджет МО Сертолово</t>
  </si>
  <si>
    <t>№ п/п</t>
  </si>
  <si>
    <t>Итого по Программе:</t>
  </si>
  <si>
    <t>Строительство КНС и напорных канализационных коллекторов от мкр.Черная Речка до ГКНС в г.Сертолово</t>
  </si>
  <si>
    <t>2.1.</t>
  </si>
  <si>
    <t>3.1.</t>
  </si>
  <si>
    <t>ПЕРЕЧЕНЬ МЕРОПРИЯТИЙ ПО РЕАЛИЗАЦИИ МУНИЦИПАЛЬНОЙ ПРОГРАММЫ</t>
  </si>
  <si>
    <t>Раздел 3. Развитие сети уличного освещения города Сертолово</t>
  </si>
  <si>
    <t>Бюджет ЛО</t>
  </si>
  <si>
    <t xml:space="preserve">  МУ "Оказание услуг "Развитие"      </t>
  </si>
  <si>
    <t xml:space="preserve"> МУ "Оказание услуг "Развитие"      </t>
  </si>
  <si>
    <t>Итого по разделу 2, в т.ч.:</t>
  </si>
  <si>
    <t>Областной бюджет ЛО</t>
  </si>
  <si>
    <t>Итого по разделу 3, в т.ч.:</t>
  </si>
  <si>
    <t>Всего, в том числе по источникам:</t>
  </si>
  <si>
    <t>1.1.</t>
  </si>
  <si>
    <t>2017 г.</t>
  </si>
  <si>
    <t>2018 г.</t>
  </si>
  <si>
    <t>2019 г.</t>
  </si>
  <si>
    <t>2020 г.</t>
  </si>
  <si>
    <t>2021г.</t>
  </si>
  <si>
    <t>1.2.</t>
  </si>
  <si>
    <t>Итого по разделу 1, в т.ч.:</t>
  </si>
  <si>
    <t xml:space="preserve">                  Раздел 1. Организация обеспечения потребителей МО Сертолово качественными коммунальными услугами</t>
  </si>
  <si>
    <t>1.3.</t>
  </si>
  <si>
    <t>1.4.</t>
  </si>
  <si>
    <t>1.5.</t>
  </si>
  <si>
    <t>Раздел 2. Организация надежного уличного освещения на территории МО Сертолово</t>
  </si>
  <si>
    <t xml:space="preserve">                           Раздел 3. Обеспечение развития объектов транспортной инфраструктуры на территории МО Сертолово</t>
  </si>
  <si>
    <t xml:space="preserve">Строительство двухтрубной системы горячего водоснабжения  </t>
  </si>
  <si>
    <t>Строительство инженерной  и транспортной инфраструктуры к земельным участкам для ИЖС, выделенным для многодетных семей, по адресу: мкр. Чёрная Речка, г. Сертолово, Всеволожский район, Ленинградской области</t>
  </si>
  <si>
    <t xml:space="preserve">МУ "Оказание услуг "Развитие"      </t>
  </si>
  <si>
    <t>Проектирование,  реконструкция, модернизация и строительство участков сети уличного освещения города Сертолово</t>
  </si>
  <si>
    <t>Проектирование системы водоотведения дождевых вод на территории города Сертолово</t>
  </si>
  <si>
    <t>Проектирование, реконструкция  и строительство объектов транспортной инфраструктуры на территории МО Сертолово</t>
  </si>
  <si>
    <t>Актуализация схем теплоснабжения, водоснабжения и водоотведения на территории МО Сертолово с учетом перспективы развития</t>
  </si>
  <si>
    <t>Строительство  двухтрубной системы горячего водоснабжения  позволит улучшить качество подаваемой горячей воды   потребителям по  ул. Заречная, ул. Ветеранов, ул. Школьная.</t>
  </si>
  <si>
    <t>Строительство инженерной и транспортной инфраструктуры к  земельным участкам  позволит обеспечить данные участки инженерной инфраструктурой, а также улично-дорожной сетью с выездом на автомобильную дорогу  регионального значения "Парголово-Огоньки".</t>
  </si>
  <si>
    <r>
      <t xml:space="preserve"> </t>
    </r>
    <r>
      <rPr>
        <b/>
        <sz val="16"/>
        <rFont val="Times New Roman"/>
        <family val="1"/>
      </rPr>
      <t>"Развитие инженерной и транспортной инфраструктуры на территории МО Сертолово"</t>
    </r>
  </si>
  <si>
    <t>Приложение №1</t>
  </si>
  <si>
    <t xml:space="preserve">к постановлению </t>
  </si>
  <si>
    <t>администрации МО Сертолово</t>
  </si>
  <si>
    <t>2017-2019 гг.</t>
  </si>
  <si>
    <t xml:space="preserve"> Строительство канализационного коллектора протяженностью 9,0919 км от мкр. Черная Речка до ГКНС в г. Сертолово,  КНС производительностью 4200 м3/сут   в мкр. Черная Речка позволит исключить сброс неочищенных сточных вод на рельеф местности в мкр. Черная Речка.</t>
  </si>
  <si>
    <t>Проектирование системы водоотведения на територии города Сертолово позволит получить комплект проектно-сметной документации для дальнейшего ее строительства,  в целях повышения комфортности проживания населения города Сертолово.</t>
  </si>
  <si>
    <t>Актуализация схем теплоснабжения, водоснабжения и водоотведения позволит рационально решать вопросы теплоснабжения, водоснабжения и водоотведения новых объектов градостроения МО Сертолово.</t>
  </si>
  <si>
    <t>2.2.</t>
  </si>
  <si>
    <t>Актуализация схемы уличного освещения на территории МО Сертолово с учетом перспективы развития</t>
  </si>
  <si>
    <t>Реконструкция, модернизация и строительство участков сети уличного освещения города Сертолово позволит  повысить освещенность территории города Сертолово, а также обеспечит экономичность, надежность и экологичность функционирования  сети уличного освещения.</t>
  </si>
  <si>
    <t>Актуализация схемы уличного освещения на территории МО Сертолово повысит эффективность  планирования регламентных работ, что позволит увеличить сроки эксплуатации имеющейся инфраструктуры, позволит своевременно осуществлять замену участков сети уличного освещения  имеющих значительный физический износ, развивать сети уличного наружного освещения, решать вопросы связанные с  энергоэффективностью и функциональными улучшениями освещения территории МО Сертолово.</t>
  </si>
  <si>
    <t xml:space="preserve"> Реконструкция и строительство объектов транспортной инфраструктуры  позволит связать новые объекты градостроения с существующей транспортной системой, улучшить транспортно-эксплуатационные характеристики дорог и проездов, повысит безопасность и устойчивость транспортной системы.</t>
  </si>
  <si>
    <t>2019-2021 гг.</t>
  </si>
  <si>
    <t>2020-2021 гг.</t>
  </si>
  <si>
    <t xml:space="preserve">2017г., 2020г. </t>
  </si>
  <si>
    <t>2018-2021 гг.</t>
  </si>
  <si>
    <t>2017, 2020,2021 гг.</t>
  </si>
  <si>
    <t>Бюджет МО "Всеволожский муниципальный район"</t>
  </si>
  <si>
    <r>
      <t xml:space="preserve">от </t>
    </r>
    <r>
      <rPr>
        <u val="single"/>
        <sz val="12"/>
        <rFont val="Times New Roman"/>
        <family val="1"/>
      </rPr>
      <t xml:space="preserve"> 27.06.2019 г.  </t>
    </r>
    <r>
      <rPr>
        <sz val="12"/>
        <rFont val="Times New Roman"/>
        <family val="1"/>
      </rPr>
      <t xml:space="preserve">  №</t>
    </r>
    <r>
      <rPr>
        <u val="single"/>
        <sz val="12"/>
        <rFont val="Times New Roman"/>
        <family val="1"/>
      </rPr>
      <t xml:space="preserve"> 497</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</si>
</sst>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39">
    <font>
      <sz val="10"/>
      <name val="Arial Cyr"/>
      <family val="0"/>
    </font>
    <font>
      <b/>
      <sz val="12"/>
      <name val="Times New Roman"/>
      <family val="1"/>
    </font>
    <font>
      <sz val="11"/>
      <name val="Times New Roman"/>
      <family val="1"/>
    </font>
    <font>
      <b/>
      <sz val="11"/>
      <name val="Times New Roman"/>
      <family val="1"/>
    </font>
    <font>
      <sz val="10"/>
      <name val="Times New Roman"/>
      <family val="1"/>
    </font>
    <font>
      <b/>
      <sz val="10"/>
      <name val="Arial Cyr"/>
      <family val="0"/>
    </font>
    <font>
      <sz val="8"/>
      <name val="Times New Roman"/>
      <family val="1"/>
    </font>
    <font>
      <sz val="8"/>
      <name val="Arial Cyr"/>
      <family val="0"/>
    </font>
    <font>
      <u val="single"/>
      <sz val="10"/>
      <color indexed="12"/>
      <name val="Arial Cyr"/>
      <family val="0"/>
    </font>
    <font>
      <u val="single"/>
      <sz val="10"/>
      <color indexed="36"/>
      <name val="Arial Cyr"/>
      <family val="0"/>
    </font>
    <font>
      <sz val="14"/>
      <name val="Arial Cyr"/>
      <family val="0"/>
    </font>
    <font>
      <sz val="11"/>
      <color indexed="10"/>
      <name val="Times New Roman"/>
      <family val="1"/>
    </font>
    <font>
      <sz val="10"/>
      <color indexed="10"/>
      <name val="Arial Cyr"/>
      <family val="0"/>
    </font>
    <font>
      <sz val="10"/>
      <color indexed="23"/>
      <name val="Helvetica"/>
      <family val="2"/>
    </font>
    <font>
      <sz val="12"/>
      <name val="Times New Roman"/>
      <family val="1"/>
    </font>
    <font>
      <sz val="14"/>
      <name val="Times New Roman"/>
      <family val="1"/>
    </font>
    <font>
      <sz val="9"/>
      <name val="Times New Roman"/>
      <family val="1"/>
    </font>
    <font>
      <sz val="11"/>
      <color indexed="8"/>
      <name val="Times New Roman"/>
      <family val="1"/>
    </font>
    <font>
      <b/>
      <sz val="14"/>
      <color indexed="8"/>
      <name val="Times New Roman"/>
      <family val="1"/>
    </font>
    <font>
      <b/>
      <sz val="14"/>
      <name val="Times New Roman"/>
      <family val="1"/>
    </font>
    <font>
      <b/>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2"/>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7" borderId="1" applyNumberFormat="0" applyAlignment="0" applyProtection="0"/>
    <xf numFmtId="0" fontId="24" fillId="20" borderId="2" applyNumberFormat="0" applyAlignment="0" applyProtection="0"/>
    <xf numFmtId="0" fontId="25" fillId="20"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1" borderId="7" applyNumberFormat="0" applyAlignment="0" applyProtection="0"/>
    <xf numFmtId="0" fontId="31" fillId="0" borderId="0" applyNumberFormat="0" applyFill="0" applyBorder="0" applyAlignment="0" applyProtection="0"/>
    <xf numFmtId="0" fontId="32" fillId="22" borderId="0" applyNumberFormat="0" applyBorder="0" applyAlignment="0" applyProtection="0"/>
    <xf numFmtId="0" fontId="9" fillId="0" borderId="0" applyNumberFormat="0" applyFill="0" applyBorder="0" applyAlignment="0" applyProtection="0"/>
    <xf numFmtId="0" fontId="33" fillId="3" borderId="0" applyNumberFormat="0" applyBorder="0" applyAlignment="0" applyProtection="0"/>
    <xf numFmtId="0" fontId="3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4" borderId="0" applyNumberFormat="0" applyBorder="0" applyAlignment="0" applyProtection="0"/>
  </cellStyleXfs>
  <cellXfs count="109">
    <xf numFmtId="0" fontId="0" fillId="0" borderId="0" xfId="0" applyAlignment="1">
      <alignment/>
    </xf>
    <xf numFmtId="0" fontId="0" fillId="0" borderId="0" xfId="0" applyFill="1" applyAlignment="1">
      <alignment/>
    </xf>
    <xf numFmtId="0" fontId="6" fillId="0" borderId="10" xfId="0" applyFont="1" applyFill="1" applyBorder="1" applyAlignment="1">
      <alignment horizontal="center" wrapText="1"/>
    </xf>
    <xf numFmtId="176" fontId="3" fillId="0" borderId="10" xfId="0" applyNumberFormat="1" applyFont="1" applyFill="1" applyBorder="1" applyAlignment="1">
      <alignment horizontal="center" vertical="center" wrapText="1"/>
    </xf>
    <xf numFmtId="0" fontId="0" fillId="0" borderId="10" xfId="0" applyFill="1" applyBorder="1" applyAlignment="1">
      <alignment/>
    </xf>
    <xf numFmtId="176" fontId="3" fillId="24" borderId="10" xfId="0" applyNumberFormat="1" applyFont="1" applyFill="1" applyBorder="1" applyAlignment="1">
      <alignment horizontal="center" vertical="center" wrapText="1"/>
    </xf>
    <xf numFmtId="0" fontId="5" fillId="0" borderId="0" xfId="0" applyFont="1" applyFill="1" applyBorder="1" applyAlignment="1">
      <alignment/>
    </xf>
    <xf numFmtId="0" fontId="0" fillId="0" borderId="0" xfId="0" applyFill="1" applyBorder="1" applyAlignment="1">
      <alignment/>
    </xf>
    <xf numFmtId="0" fontId="7" fillId="0" borderId="0" xfId="0" applyFont="1" applyFill="1" applyAlignment="1">
      <alignment/>
    </xf>
    <xf numFmtId="0" fontId="0" fillId="0" borderId="0" xfId="0" applyFill="1" applyAlignment="1">
      <alignment horizontal="left"/>
    </xf>
    <xf numFmtId="0" fontId="0" fillId="0" borderId="0" xfId="0" applyFont="1" applyFill="1" applyAlignment="1">
      <alignment/>
    </xf>
    <xf numFmtId="0" fontId="10" fillId="0" borderId="0" xfId="0" applyFont="1" applyFill="1" applyAlignment="1">
      <alignment/>
    </xf>
    <xf numFmtId="0" fontId="4" fillId="0" borderId="0" xfId="0" applyFont="1" applyFill="1" applyAlignment="1">
      <alignment/>
    </xf>
    <xf numFmtId="0" fontId="13" fillId="0" borderId="0" xfId="0" applyFont="1" applyAlignment="1">
      <alignment/>
    </xf>
    <xf numFmtId="4" fontId="11" fillId="25" borderId="10" xfId="0" applyNumberFormat="1" applyFont="1" applyFill="1" applyBorder="1" applyAlignment="1">
      <alignment horizontal="center" vertical="center" wrapText="1"/>
    </xf>
    <xf numFmtId="0" fontId="12" fillId="0" borderId="0" xfId="0" applyFont="1" applyFill="1" applyAlignment="1">
      <alignment/>
    </xf>
    <xf numFmtId="0" fontId="4" fillId="0" borderId="10" xfId="0" applyFont="1" applyFill="1" applyBorder="1" applyAlignment="1">
      <alignment horizontal="center" vertical="center" wrapText="1"/>
    </xf>
    <xf numFmtId="16" fontId="4"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center" vertical="center" wrapText="1"/>
    </xf>
    <xf numFmtId="4" fontId="17" fillId="0" borderId="12"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4" fontId="17" fillId="25" borderId="12" xfId="0" applyNumberFormat="1" applyFont="1" applyFill="1" applyBorder="1" applyAlignment="1">
      <alignment horizontal="center" vertical="center" wrapText="1"/>
    </xf>
    <xf numFmtId="0" fontId="16" fillId="0" borderId="12"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4" fillId="0" borderId="10" xfId="0" applyFont="1" applyFill="1" applyBorder="1" applyAlignment="1">
      <alignment vertical="center" wrapText="1"/>
    </xf>
    <xf numFmtId="177" fontId="3" fillId="25" borderId="10" xfId="0" applyNumberFormat="1" applyFont="1" applyFill="1" applyBorder="1" applyAlignment="1">
      <alignment horizontal="center" vertical="center" wrapText="1"/>
    </xf>
    <xf numFmtId="0" fontId="16" fillId="0" borderId="10" xfId="0" applyFont="1" applyFill="1" applyBorder="1" applyAlignment="1">
      <alignment vertical="center" wrapText="1"/>
    </xf>
    <xf numFmtId="0" fontId="0" fillId="0" borderId="10" xfId="0" applyFill="1" applyBorder="1" applyAlignment="1">
      <alignment horizontal="left" vertical="center" wrapText="1"/>
    </xf>
    <xf numFmtId="0" fontId="3" fillId="24" borderId="10" xfId="0" applyFont="1" applyFill="1" applyBorder="1" applyAlignment="1">
      <alignment vertical="center" wrapText="1"/>
    </xf>
    <xf numFmtId="177" fontId="3" fillId="24" borderId="10" xfId="0" applyNumberFormat="1" applyFont="1" applyFill="1" applyBorder="1" applyAlignment="1">
      <alignment horizontal="center" vertical="center" wrapText="1"/>
    </xf>
    <xf numFmtId="176" fontId="3" fillId="24" borderId="10" xfId="0" applyNumberFormat="1" applyFont="1" applyFill="1" applyBorder="1" applyAlignment="1">
      <alignment horizontal="left" vertical="center" wrapText="1"/>
    </xf>
    <xf numFmtId="176" fontId="3" fillId="0" borderId="10" xfId="0" applyNumberFormat="1" applyFont="1" applyFill="1" applyBorder="1" applyAlignment="1">
      <alignment horizontal="center" vertical="center"/>
    </xf>
    <xf numFmtId="0" fontId="14" fillId="0" borderId="10" xfId="0" applyFont="1" applyFill="1" applyBorder="1" applyAlignment="1">
      <alignment vertical="center" wrapText="1"/>
    </xf>
    <xf numFmtId="176" fontId="14"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4" fillId="0" borderId="10" xfId="0" applyFont="1" applyFill="1" applyBorder="1" applyAlignment="1">
      <alignment vertical="top" wrapText="1"/>
    </xf>
    <xf numFmtId="176" fontId="4" fillId="0" borderId="10" xfId="0" applyNumberFormat="1"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0" fontId="4" fillId="0" borderId="10" xfId="0" applyFont="1" applyFill="1" applyBorder="1" applyAlignment="1">
      <alignment wrapText="1"/>
    </xf>
    <xf numFmtId="0" fontId="0" fillId="0" borderId="0" xfId="0" applyFont="1" applyFill="1" applyBorder="1" applyAlignment="1">
      <alignment/>
    </xf>
    <xf numFmtId="0" fontId="18" fillId="0" borderId="0" xfId="0" applyFont="1" applyFill="1" applyBorder="1" applyAlignment="1">
      <alignment/>
    </xf>
    <xf numFmtId="177" fontId="5" fillId="0" borderId="0" xfId="0" applyNumberFormat="1" applyFont="1" applyFill="1" applyBorder="1" applyAlignment="1">
      <alignment/>
    </xf>
    <xf numFmtId="177" fontId="0" fillId="0" borderId="0" xfId="0" applyNumberFormat="1" applyFill="1" applyBorder="1" applyAlignment="1">
      <alignment/>
    </xf>
    <xf numFmtId="176" fontId="5" fillId="0" borderId="0" xfId="0" applyNumberFormat="1" applyFont="1" applyFill="1" applyBorder="1" applyAlignment="1">
      <alignment/>
    </xf>
    <xf numFmtId="0" fontId="0" fillId="0" borderId="14" xfId="0" applyFill="1" applyBorder="1" applyAlignment="1">
      <alignment/>
    </xf>
    <xf numFmtId="0" fontId="14" fillId="0" borderId="0" xfId="0" applyFont="1" applyFill="1" applyAlignment="1">
      <alignment/>
    </xf>
    <xf numFmtId="0" fontId="16" fillId="0" borderId="0" xfId="0" applyFont="1" applyFill="1" applyAlignment="1">
      <alignment/>
    </xf>
    <xf numFmtId="0" fontId="0" fillId="0" borderId="0" xfId="0" applyFont="1" applyFill="1" applyAlignment="1">
      <alignment/>
    </xf>
    <xf numFmtId="0" fontId="15" fillId="0" borderId="0" xfId="0" applyFont="1" applyFill="1" applyBorder="1" applyAlignment="1">
      <alignment horizontal="center" wrapText="1"/>
    </xf>
    <xf numFmtId="0" fontId="1" fillId="0" borderId="0" xfId="0" applyFont="1" applyFill="1" applyBorder="1" applyAlignment="1">
      <alignment wrapText="1"/>
    </xf>
    <xf numFmtId="0" fontId="0" fillId="0" borderId="0" xfId="0" applyFont="1" applyFill="1" applyAlignment="1">
      <alignment/>
    </xf>
    <xf numFmtId="0" fontId="1" fillId="0" borderId="0" xfId="0" applyFont="1" applyFill="1" applyBorder="1" applyAlignment="1">
      <alignment horizontal="center" wrapText="1"/>
    </xf>
    <xf numFmtId="0" fontId="2" fillId="0" borderId="10" xfId="0" applyFont="1" applyFill="1" applyBorder="1" applyAlignment="1">
      <alignment horizontal="center" vertical="center" wrapText="1"/>
    </xf>
    <xf numFmtId="0" fontId="16" fillId="0" borderId="10" xfId="0" applyFont="1" applyFill="1" applyBorder="1" applyAlignment="1">
      <alignment horizontal="center" wrapText="1"/>
    </xf>
    <xf numFmtId="0" fontId="0" fillId="0" borderId="0" xfId="0" applyFont="1" applyFill="1" applyAlignment="1">
      <alignment horizontal="left"/>
    </xf>
    <xf numFmtId="0" fontId="16" fillId="25" borderId="10" xfId="0" applyFont="1" applyFill="1" applyBorder="1" applyAlignment="1">
      <alignment horizontal="center" vertical="center" wrapText="1"/>
    </xf>
    <xf numFmtId="0" fontId="4" fillId="25" borderId="10" xfId="0" applyFont="1" applyFill="1" applyBorder="1" applyAlignment="1">
      <alignment horizontal="left" vertical="top" wrapText="1"/>
    </xf>
    <xf numFmtId="177" fontId="3" fillId="0" borderId="10" xfId="0" applyNumberFormat="1" applyFont="1" applyFill="1" applyBorder="1" applyAlignment="1">
      <alignment horizontal="center" vertical="center"/>
    </xf>
    <xf numFmtId="177" fontId="2" fillId="25" borderId="10" xfId="0" applyNumberFormat="1" applyFont="1" applyFill="1" applyBorder="1" applyAlignment="1">
      <alignment horizontal="center" vertical="center" wrapText="1"/>
    </xf>
    <xf numFmtId="177" fontId="17" fillId="25" borderId="12" xfId="0" applyNumberFormat="1" applyFont="1" applyFill="1" applyBorder="1" applyAlignment="1">
      <alignment horizontal="center" vertical="center" wrapText="1"/>
    </xf>
    <xf numFmtId="177" fontId="11" fillId="25" borderId="10"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wrapText="1"/>
    </xf>
    <xf numFmtId="177" fontId="16" fillId="0" borderId="10" xfId="0" applyNumberFormat="1" applyFont="1" applyFill="1" applyBorder="1" applyAlignment="1">
      <alignment horizontal="center" vertical="center" wrapText="1"/>
    </xf>
    <xf numFmtId="0" fontId="4" fillId="0" borderId="15" xfId="0" applyFont="1" applyBorder="1" applyAlignment="1">
      <alignment horizontal="center" vertical="center" wrapText="1"/>
    </xf>
    <xf numFmtId="0" fontId="2" fillId="0" borderId="10" xfId="0" applyFont="1" applyFill="1" applyBorder="1" applyAlignment="1">
      <alignment horizontal="center" wrapText="1"/>
    </xf>
    <xf numFmtId="0" fontId="2" fillId="25" borderId="10" xfId="0" applyFont="1" applyFill="1" applyBorder="1" applyAlignment="1">
      <alignment horizontal="left" vertical="top" wrapText="1"/>
    </xf>
    <xf numFmtId="177" fontId="3" fillId="25" borderId="10" xfId="0" applyNumberFormat="1" applyFont="1" applyFill="1" applyBorder="1" applyAlignment="1">
      <alignment horizontal="center" vertical="center"/>
    </xf>
    <xf numFmtId="4" fontId="3" fillId="25" borderId="10" xfId="0" applyNumberFormat="1" applyFont="1" applyFill="1" applyBorder="1" applyAlignment="1">
      <alignment horizontal="center" vertical="center"/>
    </xf>
    <xf numFmtId="4" fontId="2" fillId="25" borderId="10" xfId="0" applyNumberFormat="1" applyFont="1" applyFill="1" applyBorder="1" applyAlignment="1">
      <alignment horizontal="center" vertical="center" wrapText="1"/>
    </xf>
    <xf numFmtId="177" fontId="12" fillId="25" borderId="10" xfId="0" applyNumberFormat="1" applyFont="1" applyFill="1" applyBorder="1" applyAlignment="1">
      <alignment horizontal="center" vertical="center"/>
    </xf>
    <xf numFmtId="0" fontId="2" fillId="0" borderId="10" xfId="0" applyFont="1" applyFill="1" applyBorder="1" applyAlignment="1">
      <alignment/>
    </xf>
    <xf numFmtId="0" fontId="1" fillId="0" borderId="10" xfId="0" applyFont="1" applyFill="1" applyBorder="1" applyAlignment="1">
      <alignment horizontal="center" vertical="center" wrapText="1"/>
    </xf>
    <xf numFmtId="0" fontId="4" fillId="25" borderId="12" xfId="0" applyFont="1" applyFill="1" applyBorder="1" applyAlignment="1">
      <alignment horizontal="center" vertical="center" wrapText="1"/>
    </xf>
    <xf numFmtId="0" fontId="4" fillId="25" borderId="16" xfId="0" applyFont="1" applyFill="1" applyBorder="1" applyAlignment="1">
      <alignment horizontal="center" vertical="center" wrapText="1"/>
    </xf>
    <xf numFmtId="0" fontId="4" fillId="25" borderId="15" xfId="0" applyFont="1" applyFill="1" applyBorder="1" applyAlignment="1">
      <alignment horizontal="center" vertical="center" wrapText="1"/>
    </xf>
    <xf numFmtId="177" fontId="2" fillId="25"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5" xfId="0" applyBorder="1" applyAlignment="1">
      <alignment horizontal="center" vertical="center" wrapText="1"/>
    </xf>
    <xf numFmtId="0" fontId="3" fillId="24" borderId="13" xfId="0" applyFont="1" applyFill="1" applyBorder="1" applyAlignment="1">
      <alignment horizontal="left" vertical="center" wrapText="1"/>
    </xf>
    <xf numFmtId="0" fontId="3" fillId="24" borderId="10" xfId="0" applyFont="1" applyFill="1" applyBorder="1" applyAlignment="1">
      <alignment horizontal="left" vertical="center" wrapText="1"/>
    </xf>
    <xf numFmtId="0" fontId="15" fillId="0" borderId="0" xfId="0" applyFont="1" applyFill="1" applyBorder="1" applyAlignment="1">
      <alignment horizontal="center" wrapText="1"/>
    </xf>
    <xf numFmtId="0" fontId="19" fillId="0" borderId="0" xfId="0" applyFont="1" applyFill="1" applyBorder="1" applyAlignment="1">
      <alignment horizontal="center" wrapText="1"/>
    </xf>
    <xf numFmtId="0" fontId="1" fillId="0" borderId="17" xfId="0" applyFont="1" applyFill="1" applyBorder="1" applyAlignment="1">
      <alignment horizontal="center" vertical="center" wrapText="1"/>
    </xf>
    <xf numFmtId="0" fontId="0" fillId="0" borderId="18" xfId="0" applyBorder="1" applyAlignment="1">
      <alignment/>
    </xf>
    <xf numFmtId="0" fontId="0" fillId="0" borderId="19" xfId="0" applyBorder="1" applyAlignment="1">
      <alignment/>
    </xf>
    <xf numFmtId="0" fontId="4" fillId="0" borderId="12" xfId="0" applyNumberFormat="1" applyFont="1" applyFill="1"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4" fillId="25" borderId="12" xfId="0" applyFont="1" applyFill="1" applyBorder="1" applyAlignment="1">
      <alignment horizontal="left" vertical="top" wrapText="1"/>
    </xf>
    <xf numFmtId="0" fontId="0" fillId="0" borderId="16" xfId="0" applyBorder="1" applyAlignment="1">
      <alignment horizontal="left" vertical="top"/>
    </xf>
    <xf numFmtId="0" fontId="0" fillId="0" borderId="15" xfId="0" applyBorder="1" applyAlignment="1">
      <alignment horizontal="left" vertical="top"/>
    </xf>
    <xf numFmtId="0" fontId="16" fillId="25" borderId="1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2" fillId="0" borderId="12" xfId="0" applyFont="1" applyFill="1" applyBorder="1" applyAlignment="1">
      <alignment horizontal="left" vertical="top" wrapText="1"/>
    </xf>
    <xf numFmtId="0" fontId="0" fillId="0" borderId="16" xfId="0" applyBorder="1" applyAlignment="1">
      <alignment horizontal="left" vertical="top" wrapText="1"/>
    </xf>
    <xf numFmtId="0" fontId="0" fillId="0" borderId="15" xfId="0" applyBorder="1" applyAlignment="1">
      <alignment horizontal="left" vertical="top"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left" vertical="top" wrapText="1"/>
    </xf>
    <xf numFmtId="0" fontId="16" fillId="0" borderId="12" xfId="0" applyFont="1" applyFill="1" applyBorder="1" applyAlignment="1">
      <alignment horizontal="center" vertical="center" wrapText="1"/>
    </xf>
    <xf numFmtId="16" fontId="4" fillId="0" borderId="12"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1438275</xdr:colOff>
      <xdr:row>22</xdr:row>
      <xdr:rowOff>219075</xdr:rowOff>
    </xdr:from>
    <xdr:ext cx="85725" cy="200025"/>
    <xdr:sp fLocksText="0">
      <xdr:nvSpPr>
        <xdr:cNvPr id="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5"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7"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8"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0"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1"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3"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4"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6"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7"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9"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0"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2"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3"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5"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6"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8"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9"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1"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2"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4"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5"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7"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8"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0"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1"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3"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4"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6"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7"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9"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0"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2"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3"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5"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6"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8"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9"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1"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2"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4"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5"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7"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8"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0"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1"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3"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4"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6"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7"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9"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0"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2"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3"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5"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6"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8"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9"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1"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2"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4"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5"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7"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8"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0"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1"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1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3"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4"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1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6"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7"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1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9"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0"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2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2"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3"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2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5"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6"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2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8"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9"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3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1"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2"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3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4"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5"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3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7"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8"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3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0"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1"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4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3"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4"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4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6"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7"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4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9"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50"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5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52"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53"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5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55"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56"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5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58"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59"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6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61"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62"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6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64"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65"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6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67"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68"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6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70"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71"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7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73"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74"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7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76"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77"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7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79"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80"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8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82"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83"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8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85"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86"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8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88"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89"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9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91"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92"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9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94"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95"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9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97"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98"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9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00"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01"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0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03"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04"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0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06"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07"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0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09"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10"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1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12"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13"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1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15"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16"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1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18"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19"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2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21"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22"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2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24"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25"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2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27"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28"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2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30"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31"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3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33"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34"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3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36"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37"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3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39"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40"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4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42"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43"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4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45"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46"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4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48"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49"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5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51"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52"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5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54"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55"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5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57"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58"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5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60"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61"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6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63"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64"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6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66"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67"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6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69"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70"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7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72"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73"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7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75"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76"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7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78"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79"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8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81"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82"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8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84"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85"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8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87"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88"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8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90"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91"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9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93"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94"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9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96"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97"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9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99"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00"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0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02"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03"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0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05"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06"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0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08"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09"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1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11"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12"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1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14"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15"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1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17"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18"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1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20"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21"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2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23"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24"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2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26"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27"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2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29"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30"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3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32"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33"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3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35"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36"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3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38"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39"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4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41"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42"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4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44"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45"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4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47"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48"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4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50"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51"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5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53"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54"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5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56"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57"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5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59"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60"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6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62"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63"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6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65"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66"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6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68"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69"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7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71"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72"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7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74"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75"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7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77"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78"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7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80"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81"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8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83"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84"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8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86"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87"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8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89"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90"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9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92"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93"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9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95"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96"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9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98"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99"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0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01"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02"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0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04"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05"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0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07"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08"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0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10"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11"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1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13"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14"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1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16"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17"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1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19"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20"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2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22"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23"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2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25"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26"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2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28"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29"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3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31"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32"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3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34"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35"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3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37"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38"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3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40"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41"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4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43"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44"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4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46"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47"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4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49"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50"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5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52"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53"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5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55"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56"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5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58"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59"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6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61"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62"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6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64"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65"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6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67"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68"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6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70"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71"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7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73"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74"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7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76"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77"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7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79"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80"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8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82"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83"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8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85"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86"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8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88"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89"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9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91"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92"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9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94"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95"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9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97"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98"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9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00"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01"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0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03"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04"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0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06"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07"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0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09"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10"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1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12"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13"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1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15"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16"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1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18"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19"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2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21"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22"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2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24"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25"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2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27"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28"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2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30"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31"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3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33"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34"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3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36"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37"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3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39"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40"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4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42"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43"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4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45"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46"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4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48"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49"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5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51"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52"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5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54"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55"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5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57"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58"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5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60"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61"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6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63"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64"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6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66"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67"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6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69"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70"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7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72"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73"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7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75"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76"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7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78"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79"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8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81"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82"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8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84"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85"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8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87"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88"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8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90"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91"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9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93"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94"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9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96"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97"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9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99"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00"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0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02"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03"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0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05"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06"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0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08"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09"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1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11"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12"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1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14"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15"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1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17"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18"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1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20"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21"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2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23"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24"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2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26"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27"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2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29"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30"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3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32"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33"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3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35"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36"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3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38"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39"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4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41"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42"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4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44"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45"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4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47"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48"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4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50"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51"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5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53"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54"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5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56"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57"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5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59"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60"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6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62"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63"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6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65"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66"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6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68"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69"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7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71"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72"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7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74"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75"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7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77"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78"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7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80"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81"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8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83"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84"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8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86"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87"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8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89"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90"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9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92"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93"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9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95"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96"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9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98"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99"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0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01"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02"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0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04"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05"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0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07"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08"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0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10"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11"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1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13"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14"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1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16"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17"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1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19"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20"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2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22"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23"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2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25"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26"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2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28"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29"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3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31"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32"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3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34"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35"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3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37"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38"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3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40"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41"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4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43"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44"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4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46"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47"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4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49"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50"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5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52"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53"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5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55"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56"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5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58"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59"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6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61"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62"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6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64"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65"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6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67"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68"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6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70"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71"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7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73"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74"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7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76"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77"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7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79"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80"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8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82"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83"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8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85"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86"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8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88"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89"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9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91"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92"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9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94"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95"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9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97"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98"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9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00"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01"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0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03"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04"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0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06"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07"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0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09"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10"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1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12"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13"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1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15"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16"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1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18"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19"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2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21"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22"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2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24"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25"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2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27"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28"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2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30"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31"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3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33"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34"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3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36"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37"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3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39"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40"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4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42"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43"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4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45"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46"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4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48"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49"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5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51"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52"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5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54"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55"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5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57"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58"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5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60"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61"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6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63"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64"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6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66"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67"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6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69"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70"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7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72"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73"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7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75"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76"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7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78"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79"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8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81"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82"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8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84"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85"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8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87"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88"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8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90"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91"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9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93"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94"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9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96"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97"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9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99"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00"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0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02"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03"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0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05"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06"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0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08"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09"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1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11"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12"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1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14"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15"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1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17"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18"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1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20"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21"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2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23"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24"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2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26"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27"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2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29"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30"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3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32"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33"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3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35"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36"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3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38"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39"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4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41"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42"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4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44"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45"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4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47"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48"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4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50"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51"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5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53"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54"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5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56"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57"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5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59"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60"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6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62"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63"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6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65"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66"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6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68"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69"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7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71"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72"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7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74"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75"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7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77"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78"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7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80"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81"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8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83"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84"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8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86"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87"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8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89"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90"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9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92"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93"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9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95"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96"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9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98"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99"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0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01"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02"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0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04"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05"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0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07"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08"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0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10"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11"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1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13"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14"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1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16"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17"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1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19"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20"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2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22"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23"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2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25"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26"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2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28"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29"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3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31"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32"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3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34"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35"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3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37"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38"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3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40"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41"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4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43"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44"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4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46"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47"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4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49"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50"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5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52"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53"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5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55"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56"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5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58"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59"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6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61"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62"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6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64"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65"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6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67"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68"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6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70"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71"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7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73"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74"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7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76"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77"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7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79"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80"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8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82" name="Text Box 2"/>
        <xdr:cNvSpPr txBox="1">
          <a:spLocks noChangeArrowheads="1"/>
        </xdr:cNvSpPr>
      </xdr:nvSpPr>
      <xdr:spPr>
        <a:xfrm>
          <a:off x="1771650" y="55721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83" name="Text Box 3"/>
        <xdr:cNvSpPr txBox="1">
          <a:spLocks noChangeArrowheads="1"/>
        </xdr:cNvSpPr>
      </xdr:nvSpPr>
      <xdr:spPr>
        <a:xfrm>
          <a:off x="1771650" y="48291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2</xdr:col>
      <xdr:colOff>628650</xdr:colOff>
      <xdr:row>45</xdr:row>
      <xdr:rowOff>38100</xdr:rowOff>
    </xdr:from>
    <xdr:ext cx="85725" cy="200025"/>
    <xdr:sp>
      <xdr:nvSpPr>
        <xdr:cNvPr id="1084" name="TextBox 72"/>
        <xdr:cNvSpPr txBox="1">
          <a:spLocks noChangeArrowheads="1"/>
        </xdr:cNvSpPr>
      </xdr:nvSpPr>
      <xdr:spPr>
        <a:xfrm>
          <a:off x="3562350" y="16154400"/>
          <a:ext cx="85725" cy="200025"/>
        </a:xfrm>
        <a:prstGeom prst="rect">
          <a:avLst/>
        </a:prstGeom>
        <a:noFill/>
        <a:ln w="9525" cmpd="sng">
          <a:noFill/>
        </a:ln>
      </xdr:spPr>
      <xdr:txBody>
        <a:bodyPr vertOverflow="clip" wrap="square">
          <a:spAutoFit/>
        </a:bodyPr>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0"/>
  <sheetViews>
    <sheetView tabSelected="1" view="pageBreakPreview" zoomScaleSheetLayoutView="100" zoomScalePageLayoutView="0" workbookViewId="0" topLeftCell="C2">
      <selection activeCell="L8" sqref="L8"/>
    </sheetView>
  </sheetViews>
  <sheetFormatPr defaultColWidth="9.00390625" defaultRowHeight="12.75"/>
  <cols>
    <col min="1" max="1" width="4.375" style="10" customWidth="1"/>
    <col min="2" max="2" width="34.125" style="1" customWidth="1"/>
    <col min="3" max="3" width="14.75390625" style="1" customWidth="1"/>
    <col min="4" max="4" width="10.625" style="1" customWidth="1"/>
    <col min="5" max="5" width="15.125" style="1" customWidth="1"/>
    <col min="6" max="6" width="13.375" style="1" customWidth="1"/>
    <col min="7" max="7" width="10.25390625" style="1" customWidth="1"/>
    <col min="8" max="10" width="11.00390625" style="1" customWidth="1"/>
    <col min="11" max="11" width="14.25390625" style="1" customWidth="1"/>
    <col min="12" max="12" width="47.125" style="1" customWidth="1"/>
    <col min="13" max="16384" width="9.125" style="1" customWidth="1"/>
  </cols>
  <sheetData>
    <row r="1" spans="1:12" ht="13.5" customHeight="1" hidden="1">
      <c r="A1" s="1"/>
      <c r="L1" s="12"/>
    </row>
    <row r="2" spans="1:12" ht="13.5" customHeight="1">
      <c r="A2" s="1"/>
      <c r="L2" s="48" t="s">
        <v>46</v>
      </c>
    </row>
    <row r="3" spans="1:12" ht="13.5" customHeight="1">
      <c r="A3" s="1"/>
      <c r="L3" s="48" t="s">
        <v>47</v>
      </c>
    </row>
    <row r="4" spans="1:12" ht="13.5" customHeight="1">
      <c r="A4" s="1"/>
      <c r="L4" s="48" t="s">
        <v>48</v>
      </c>
    </row>
    <row r="5" spans="1:12" ht="13.5" customHeight="1">
      <c r="A5" s="1"/>
      <c r="L5" s="48" t="s">
        <v>64</v>
      </c>
    </row>
    <row r="6" spans="1:12" ht="13.5" customHeight="1">
      <c r="A6" s="1"/>
      <c r="L6" s="12"/>
    </row>
    <row r="7" spans="1:12" ht="13.5" customHeight="1">
      <c r="A7" s="1"/>
      <c r="L7" s="12"/>
    </row>
    <row r="8" spans="1:12" ht="13.5" customHeight="1">
      <c r="A8" s="1"/>
      <c r="L8" s="12"/>
    </row>
    <row r="9" spans="1:12" s="11" customFormat="1" ht="18.75">
      <c r="A9" s="51"/>
      <c r="B9" s="87" t="s">
        <v>13</v>
      </c>
      <c r="C9" s="87"/>
      <c r="D9" s="87"/>
      <c r="E9" s="87"/>
      <c r="F9" s="87"/>
      <c r="G9" s="87"/>
      <c r="H9" s="87"/>
      <c r="I9" s="87"/>
      <c r="J9" s="87"/>
      <c r="K9" s="87"/>
      <c r="L9" s="87"/>
    </row>
    <row r="10" spans="1:12" s="50" customFormat="1" ht="19.5" customHeight="1">
      <c r="A10" s="88" t="s">
        <v>45</v>
      </c>
      <c r="B10" s="88"/>
      <c r="C10" s="88"/>
      <c r="D10" s="88"/>
      <c r="E10" s="88"/>
      <c r="F10" s="88"/>
      <c r="G10" s="88"/>
      <c r="H10" s="88"/>
      <c r="I10" s="88"/>
      <c r="J10" s="88"/>
      <c r="K10" s="88"/>
      <c r="L10" s="88"/>
    </row>
    <row r="11" spans="1:12" s="53" customFormat="1" ht="9.75" customHeight="1">
      <c r="A11" s="52"/>
      <c r="B11" s="52"/>
      <c r="C11" s="52"/>
      <c r="D11" s="52"/>
      <c r="E11" s="52"/>
      <c r="F11" s="52"/>
      <c r="G11" s="52"/>
      <c r="H11" s="52"/>
      <c r="I11" s="52"/>
      <c r="J11" s="52"/>
      <c r="K11" s="52"/>
      <c r="L11" s="52"/>
    </row>
    <row r="12" spans="1:12" s="53" customFormat="1" ht="5.25" customHeight="1" hidden="1">
      <c r="A12" s="54"/>
      <c r="B12" s="54"/>
      <c r="C12" s="54"/>
      <c r="D12" s="54"/>
      <c r="E12" s="54"/>
      <c r="F12" s="54"/>
      <c r="G12" s="54"/>
      <c r="H12" s="54"/>
      <c r="I12" s="54"/>
      <c r="J12" s="54"/>
      <c r="K12" s="54"/>
      <c r="L12" s="54"/>
    </row>
    <row r="13" spans="1:12" s="10" customFormat="1" ht="66.75" customHeight="1">
      <c r="A13" s="55" t="s">
        <v>8</v>
      </c>
      <c r="B13" s="55" t="s">
        <v>5</v>
      </c>
      <c r="C13" s="16" t="s">
        <v>0</v>
      </c>
      <c r="D13" s="16" t="s">
        <v>6</v>
      </c>
      <c r="E13" s="55" t="s">
        <v>1</v>
      </c>
      <c r="F13" s="99" t="s">
        <v>2</v>
      </c>
      <c r="G13" s="100"/>
      <c r="H13" s="100"/>
      <c r="I13" s="100"/>
      <c r="J13" s="101"/>
      <c r="K13" s="16" t="s">
        <v>3</v>
      </c>
      <c r="L13" s="55" t="s">
        <v>4</v>
      </c>
    </row>
    <row r="14" spans="1:12" s="10" customFormat="1" ht="22.5" customHeight="1">
      <c r="A14" s="75"/>
      <c r="B14" s="55"/>
      <c r="C14" s="16"/>
      <c r="D14" s="16"/>
      <c r="E14" s="55"/>
      <c r="F14" s="55" t="s">
        <v>23</v>
      </c>
      <c r="G14" s="55" t="s">
        <v>24</v>
      </c>
      <c r="H14" s="55" t="s">
        <v>25</v>
      </c>
      <c r="I14" s="55" t="s">
        <v>26</v>
      </c>
      <c r="J14" s="55" t="s">
        <v>27</v>
      </c>
      <c r="K14" s="16"/>
      <c r="L14" s="55"/>
    </row>
    <row r="15" spans="1:12" s="8" customFormat="1" ht="14.25" customHeight="1">
      <c r="A15" s="2">
        <v>1</v>
      </c>
      <c r="B15" s="2">
        <v>2</v>
      </c>
      <c r="C15" s="2">
        <v>3</v>
      </c>
      <c r="D15" s="56">
        <v>4</v>
      </c>
      <c r="E15" s="56">
        <v>5</v>
      </c>
      <c r="F15" s="56">
        <v>6</v>
      </c>
      <c r="G15" s="56">
        <v>7</v>
      </c>
      <c r="H15" s="69">
        <v>8</v>
      </c>
      <c r="I15" s="56">
        <v>9</v>
      </c>
      <c r="J15" s="56">
        <v>10</v>
      </c>
      <c r="K15" s="56">
        <v>11</v>
      </c>
      <c r="L15" s="56">
        <v>12</v>
      </c>
    </row>
    <row r="16" spans="1:12" s="57" customFormat="1" ht="24" customHeight="1">
      <c r="A16" s="89" t="s">
        <v>30</v>
      </c>
      <c r="B16" s="90"/>
      <c r="C16" s="90"/>
      <c r="D16" s="90"/>
      <c r="E16" s="90"/>
      <c r="F16" s="90"/>
      <c r="G16" s="90"/>
      <c r="H16" s="90"/>
      <c r="I16" s="90"/>
      <c r="J16" s="90"/>
      <c r="K16" s="90"/>
      <c r="L16" s="91"/>
    </row>
    <row r="17" spans="1:14" ht="51">
      <c r="A17" s="17" t="s">
        <v>22</v>
      </c>
      <c r="B17" s="18" t="s">
        <v>36</v>
      </c>
      <c r="C17" s="16" t="s">
        <v>7</v>
      </c>
      <c r="D17" s="16" t="s">
        <v>59</v>
      </c>
      <c r="E17" s="60">
        <f>H17+G17+F17+I17+J17</f>
        <v>30368.8</v>
      </c>
      <c r="F17" s="61"/>
      <c r="G17" s="61"/>
      <c r="H17" s="61"/>
      <c r="I17" s="61">
        <v>5000</v>
      </c>
      <c r="J17" s="61">
        <v>25368.8</v>
      </c>
      <c r="K17" s="58" t="s">
        <v>38</v>
      </c>
      <c r="L17" s="59" t="s">
        <v>43</v>
      </c>
      <c r="N17" s="13"/>
    </row>
    <row r="18" spans="1:13" ht="59.25" customHeight="1">
      <c r="A18" s="17" t="s">
        <v>28</v>
      </c>
      <c r="B18" s="18" t="s">
        <v>42</v>
      </c>
      <c r="C18" s="16" t="s">
        <v>7</v>
      </c>
      <c r="D18" s="16" t="s">
        <v>60</v>
      </c>
      <c r="E18" s="60">
        <f>H18+G18+F18+I18+J18</f>
        <v>3900</v>
      </c>
      <c r="F18" s="61">
        <v>1400</v>
      </c>
      <c r="G18" s="61"/>
      <c r="H18" s="64">
        <v>1000</v>
      </c>
      <c r="I18" s="61">
        <v>1500</v>
      </c>
      <c r="J18" s="61"/>
      <c r="K18" s="58" t="s">
        <v>38</v>
      </c>
      <c r="L18" s="59" t="s">
        <v>52</v>
      </c>
      <c r="M18" s="13"/>
    </row>
    <row r="19" spans="1:12" ht="41.25" customHeight="1">
      <c r="A19" s="92" t="s">
        <v>31</v>
      </c>
      <c r="B19" s="102" t="s">
        <v>10</v>
      </c>
      <c r="C19" s="20" t="s">
        <v>21</v>
      </c>
      <c r="D19" s="77" t="s">
        <v>49</v>
      </c>
      <c r="E19" s="71">
        <f aca="true" t="shared" si="0" ref="E19:E27">H19+G19+F19+I19+J19</f>
        <v>340460.63999999996</v>
      </c>
      <c r="F19" s="62">
        <f>F20+F21</f>
        <v>41913.8</v>
      </c>
      <c r="G19" s="62">
        <f>G20+G21</f>
        <v>110928.44</v>
      </c>
      <c r="H19" s="62">
        <f>H20+H21</f>
        <v>187618.4</v>
      </c>
      <c r="I19" s="62"/>
      <c r="J19" s="23"/>
      <c r="K19" s="98" t="s">
        <v>16</v>
      </c>
      <c r="L19" s="95" t="s">
        <v>50</v>
      </c>
    </row>
    <row r="20" spans="1:12" ht="27" customHeight="1">
      <c r="A20" s="93"/>
      <c r="B20" s="103"/>
      <c r="C20" s="22" t="s">
        <v>7</v>
      </c>
      <c r="D20" s="78"/>
      <c r="E20" s="71">
        <f t="shared" si="0"/>
        <v>33845.240000000005</v>
      </c>
      <c r="F20" s="62">
        <v>16913.8</v>
      </c>
      <c r="G20" s="62">
        <f>15501+1000-25-10338.96-836.1</f>
        <v>5300.9400000000005</v>
      </c>
      <c r="H20" s="62">
        <v>11630.5</v>
      </c>
      <c r="I20" s="62"/>
      <c r="J20" s="23"/>
      <c r="K20" s="93"/>
      <c r="L20" s="96"/>
    </row>
    <row r="21" spans="1:12" s="7" customFormat="1" ht="24.75" customHeight="1">
      <c r="A21" s="94"/>
      <c r="B21" s="104"/>
      <c r="C21" s="22" t="s">
        <v>15</v>
      </c>
      <c r="D21" s="79"/>
      <c r="E21" s="71">
        <f t="shared" si="0"/>
        <v>306615.4</v>
      </c>
      <c r="F21" s="62">
        <v>25000</v>
      </c>
      <c r="G21" s="62">
        <f>97500+8127.5</f>
        <v>105627.5</v>
      </c>
      <c r="H21" s="80">
        <f>154977.8+21010.1</f>
        <v>175987.9</v>
      </c>
      <c r="I21" s="63"/>
      <c r="J21" s="14"/>
      <c r="K21" s="94"/>
      <c r="L21" s="97"/>
    </row>
    <row r="22" spans="1:12" ht="42.75" customHeight="1">
      <c r="A22" s="92" t="s">
        <v>32</v>
      </c>
      <c r="B22" s="102" t="s">
        <v>40</v>
      </c>
      <c r="C22" s="20" t="s">
        <v>21</v>
      </c>
      <c r="D22" s="77" t="s">
        <v>24</v>
      </c>
      <c r="E22" s="71">
        <f>H22+G22+F22+I22+J22</f>
        <v>1510</v>
      </c>
      <c r="F22" s="62"/>
      <c r="G22" s="62">
        <f>G23+G24</f>
        <v>1510</v>
      </c>
      <c r="H22" s="62"/>
      <c r="I22" s="23"/>
      <c r="J22" s="21"/>
      <c r="K22" s="107" t="s">
        <v>16</v>
      </c>
      <c r="L22" s="106" t="s">
        <v>51</v>
      </c>
    </row>
    <row r="23" spans="1:12" ht="26.25" customHeight="1">
      <c r="A23" s="93"/>
      <c r="B23" s="103"/>
      <c r="C23" s="22" t="s">
        <v>7</v>
      </c>
      <c r="D23" s="78"/>
      <c r="E23" s="71">
        <f>H23+G23+F23+I23+J23</f>
        <v>1510</v>
      </c>
      <c r="F23" s="62"/>
      <c r="G23" s="62">
        <f>5000-520-2970</f>
        <v>1510</v>
      </c>
      <c r="H23" s="62"/>
      <c r="I23" s="23"/>
      <c r="J23" s="23"/>
      <c r="K23" s="93"/>
      <c r="L23" s="103"/>
    </row>
    <row r="24" spans="1:12" s="7" customFormat="1" ht="26.25" customHeight="1">
      <c r="A24" s="94"/>
      <c r="B24" s="104"/>
      <c r="C24" s="22" t="s">
        <v>15</v>
      </c>
      <c r="D24" s="79"/>
      <c r="E24" s="72">
        <f>H24+G24+F24+I24+J24</f>
        <v>0</v>
      </c>
      <c r="F24" s="73"/>
      <c r="G24" s="14"/>
      <c r="H24" s="14"/>
      <c r="I24" s="14"/>
      <c r="J24" s="14"/>
      <c r="K24" s="94"/>
      <c r="L24" s="104"/>
    </row>
    <row r="25" spans="1:12" s="7" customFormat="1" ht="42" customHeight="1">
      <c r="A25" s="105" t="s">
        <v>33</v>
      </c>
      <c r="B25" s="102" t="s">
        <v>37</v>
      </c>
      <c r="C25" s="20" t="s">
        <v>21</v>
      </c>
      <c r="D25" s="77" t="s">
        <v>61</v>
      </c>
      <c r="E25" s="71">
        <f>H25+G25+F25+I25+J25</f>
        <v>18836.5</v>
      </c>
      <c r="F25" s="61"/>
      <c r="G25" s="61">
        <f>G26+G27</f>
        <v>1307.9</v>
      </c>
      <c r="H25" s="61">
        <f>H26+H27</f>
        <v>3500</v>
      </c>
      <c r="I25" s="61">
        <f>I26+I27</f>
        <v>6492.2</v>
      </c>
      <c r="J25" s="61">
        <f>J26+J27</f>
        <v>7536.4</v>
      </c>
      <c r="K25" s="107" t="s">
        <v>17</v>
      </c>
      <c r="L25" s="106" t="s">
        <v>44</v>
      </c>
    </row>
    <row r="26" spans="1:12" s="7" customFormat="1" ht="28.5" customHeight="1">
      <c r="A26" s="93"/>
      <c r="B26" s="103"/>
      <c r="C26" s="16" t="s">
        <v>7</v>
      </c>
      <c r="D26" s="78"/>
      <c r="E26" s="71">
        <f t="shared" si="0"/>
        <v>18836.5</v>
      </c>
      <c r="F26" s="61"/>
      <c r="G26" s="61">
        <f>1313.9-6</f>
        <v>1307.9</v>
      </c>
      <c r="H26" s="61">
        <v>3500</v>
      </c>
      <c r="I26" s="61">
        <f>1000+5492.2</f>
        <v>6492.2</v>
      </c>
      <c r="J26" s="61">
        <v>7536.4</v>
      </c>
      <c r="K26" s="93"/>
      <c r="L26" s="103"/>
    </row>
    <row r="27" spans="1:12" s="7" customFormat="1" ht="35.25" customHeight="1">
      <c r="A27" s="94"/>
      <c r="B27" s="104"/>
      <c r="C27" s="16" t="s">
        <v>15</v>
      </c>
      <c r="D27" s="79"/>
      <c r="E27" s="71">
        <f t="shared" si="0"/>
        <v>0</v>
      </c>
      <c r="F27" s="74"/>
      <c r="G27" s="61"/>
      <c r="H27" s="61"/>
      <c r="I27" s="61"/>
      <c r="J27" s="61"/>
      <c r="K27" s="94"/>
      <c r="L27" s="104"/>
    </row>
    <row r="28" spans="1:12" ht="18" customHeight="1">
      <c r="A28" s="25"/>
      <c r="B28" s="26" t="s">
        <v>29</v>
      </c>
      <c r="C28" s="27"/>
      <c r="D28" s="16"/>
      <c r="E28" s="28">
        <f aca="true" t="shared" si="1" ref="E28:J28">E17+E18+E19+E22+E25</f>
        <v>395075.93999999994</v>
      </c>
      <c r="F28" s="28">
        <f t="shared" si="1"/>
        <v>43313.8</v>
      </c>
      <c r="G28" s="28">
        <f t="shared" si="1"/>
        <v>113746.34</v>
      </c>
      <c r="H28" s="28">
        <f t="shared" si="1"/>
        <v>192118.4</v>
      </c>
      <c r="I28" s="28">
        <f t="shared" si="1"/>
        <v>12992.2</v>
      </c>
      <c r="J28" s="28">
        <f t="shared" si="1"/>
        <v>32905.2</v>
      </c>
      <c r="K28" s="29"/>
      <c r="L28" s="30"/>
    </row>
    <row r="29" spans="1:12" ht="15" customHeight="1" hidden="1">
      <c r="A29" s="76" t="s">
        <v>14</v>
      </c>
      <c r="B29" s="76"/>
      <c r="C29" s="76"/>
      <c r="D29" s="76"/>
      <c r="E29" s="76"/>
      <c r="F29" s="76"/>
      <c r="G29" s="76"/>
      <c r="H29" s="76"/>
      <c r="I29" s="76"/>
      <c r="J29" s="76"/>
      <c r="K29" s="76"/>
      <c r="L29" s="76"/>
    </row>
    <row r="30" spans="1:12" ht="18" customHeight="1">
      <c r="A30" s="5"/>
      <c r="B30" s="31" t="s">
        <v>7</v>
      </c>
      <c r="C30" s="5"/>
      <c r="D30" s="5"/>
      <c r="E30" s="32">
        <f aca="true" t="shared" si="2" ref="E30:J30">E17+E18+E20+E23+E26</f>
        <v>88460.54000000001</v>
      </c>
      <c r="F30" s="32">
        <f t="shared" si="2"/>
        <v>18313.8</v>
      </c>
      <c r="G30" s="32">
        <f t="shared" si="2"/>
        <v>8118.84</v>
      </c>
      <c r="H30" s="32">
        <f t="shared" si="2"/>
        <v>16130.5</v>
      </c>
      <c r="I30" s="32">
        <f t="shared" si="2"/>
        <v>12992.2</v>
      </c>
      <c r="J30" s="32">
        <f t="shared" si="2"/>
        <v>32905.2</v>
      </c>
      <c r="K30" s="5"/>
      <c r="L30" s="5"/>
    </row>
    <row r="31" spans="1:12" ht="18" customHeight="1">
      <c r="A31" s="5"/>
      <c r="B31" s="33" t="s">
        <v>19</v>
      </c>
      <c r="C31" s="5"/>
      <c r="D31" s="5"/>
      <c r="E31" s="32">
        <f aca="true" t="shared" si="3" ref="E31:J31">E21+E24+E27</f>
        <v>306615.4</v>
      </c>
      <c r="F31" s="32">
        <f t="shared" si="3"/>
        <v>25000</v>
      </c>
      <c r="G31" s="32">
        <f t="shared" si="3"/>
        <v>105627.5</v>
      </c>
      <c r="H31" s="32">
        <f t="shared" si="3"/>
        <v>175987.9</v>
      </c>
      <c r="I31" s="32">
        <f t="shared" si="3"/>
        <v>0</v>
      </c>
      <c r="J31" s="32">
        <f t="shared" si="3"/>
        <v>0</v>
      </c>
      <c r="K31" s="5"/>
      <c r="L31" s="5"/>
    </row>
    <row r="32" spans="1:12" s="9" customFormat="1" ht="18.75" customHeight="1">
      <c r="A32" s="89" t="s">
        <v>34</v>
      </c>
      <c r="B32" s="100"/>
      <c r="C32" s="100"/>
      <c r="D32" s="100"/>
      <c r="E32" s="100"/>
      <c r="F32" s="100"/>
      <c r="G32" s="100"/>
      <c r="H32" s="100"/>
      <c r="I32" s="100"/>
      <c r="J32" s="100"/>
      <c r="K32" s="100"/>
      <c r="L32" s="101"/>
    </row>
    <row r="33" spans="1:12" ht="80.25" customHeight="1">
      <c r="A33" s="25" t="s">
        <v>11</v>
      </c>
      <c r="B33" s="18" t="s">
        <v>39</v>
      </c>
      <c r="C33" s="16" t="s">
        <v>7</v>
      </c>
      <c r="D33" s="16" t="s">
        <v>62</v>
      </c>
      <c r="E33" s="60">
        <f>H33+G33+F33+I33+J33</f>
        <v>6276</v>
      </c>
      <c r="F33" s="64">
        <v>1976</v>
      </c>
      <c r="G33" s="61"/>
      <c r="H33" s="64"/>
      <c r="I33" s="66">
        <f>172+1578+400</f>
        <v>2150</v>
      </c>
      <c r="J33" s="66">
        <f>172+1578+400</f>
        <v>2150</v>
      </c>
      <c r="K33" s="24" t="s">
        <v>17</v>
      </c>
      <c r="L33" s="19" t="s">
        <v>55</v>
      </c>
    </row>
    <row r="34" spans="1:12" ht="142.5" customHeight="1">
      <c r="A34" s="68" t="s">
        <v>53</v>
      </c>
      <c r="B34" s="70" t="s">
        <v>54</v>
      </c>
      <c r="C34" s="16" t="s">
        <v>15</v>
      </c>
      <c r="D34" s="16" t="s">
        <v>24</v>
      </c>
      <c r="E34" s="60">
        <f>H34+G34+F34+I34+J34</f>
        <v>500</v>
      </c>
      <c r="F34" s="65"/>
      <c r="G34" s="61">
        <v>500</v>
      </c>
      <c r="H34" s="64"/>
      <c r="I34" s="64"/>
      <c r="J34" s="64"/>
      <c r="K34" s="58" t="s">
        <v>38</v>
      </c>
      <c r="L34" s="59" t="s">
        <v>56</v>
      </c>
    </row>
    <row r="35" spans="1:12" ht="16.5" customHeight="1">
      <c r="A35" s="25"/>
      <c r="B35" s="26" t="s">
        <v>18</v>
      </c>
      <c r="C35" s="27"/>
      <c r="D35" s="16"/>
      <c r="E35" s="28">
        <f aca="true" t="shared" si="4" ref="E35:J35">E33+E34</f>
        <v>6776</v>
      </c>
      <c r="F35" s="28">
        <f t="shared" si="4"/>
        <v>1976</v>
      </c>
      <c r="G35" s="28">
        <f t="shared" si="4"/>
        <v>500</v>
      </c>
      <c r="H35" s="28">
        <f t="shared" si="4"/>
        <v>0</v>
      </c>
      <c r="I35" s="28">
        <f t="shared" si="4"/>
        <v>2150</v>
      </c>
      <c r="J35" s="28">
        <f t="shared" si="4"/>
        <v>2150</v>
      </c>
      <c r="K35" s="34"/>
      <c r="L35" s="27"/>
    </row>
    <row r="36" spans="1:12" ht="18" customHeight="1">
      <c r="A36" s="5"/>
      <c r="B36" s="31" t="s">
        <v>7</v>
      </c>
      <c r="C36" s="5"/>
      <c r="D36" s="5"/>
      <c r="E36" s="32">
        <f aca="true" t="shared" si="5" ref="E36:J36">E35</f>
        <v>6776</v>
      </c>
      <c r="F36" s="32">
        <f t="shared" si="5"/>
        <v>1976</v>
      </c>
      <c r="G36" s="32">
        <f t="shared" si="5"/>
        <v>500</v>
      </c>
      <c r="H36" s="32">
        <f t="shared" si="5"/>
        <v>0</v>
      </c>
      <c r="I36" s="32">
        <f t="shared" si="5"/>
        <v>2150</v>
      </c>
      <c r="J36" s="32">
        <f t="shared" si="5"/>
        <v>2150</v>
      </c>
      <c r="K36" s="5"/>
      <c r="L36" s="5"/>
    </row>
    <row r="37" spans="1:12" s="9" customFormat="1" ht="18.75" customHeight="1">
      <c r="A37" s="89" t="s">
        <v>35</v>
      </c>
      <c r="B37" s="100"/>
      <c r="C37" s="100"/>
      <c r="D37" s="100"/>
      <c r="E37" s="100"/>
      <c r="F37" s="100"/>
      <c r="G37" s="100"/>
      <c r="H37" s="100"/>
      <c r="I37" s="100"/>
      <c r="J37" s="100"/>
      <c r="K37" s="100"/>
      <c r="L37" s="101"/>
    </row>
    <row r="38" spans="1:14" ht="43.5" customHeight="1">
      <c r="A38" s="108" t="s">
        <v>12</v>
      </c>
      <c r="B38" s="102" t="s">
        <v>41</v>
      </c>
      <c r="C38" s="20" t="s">
        <v>21</v>
      </c>
      <c r="D38" s="81" t="s">
        <v>58</v>
      </c>
      <c r="E38" s="60">
        <f>H38+G38+F38+I38+J38</f>
        <v>5040</v>
      </c>
      <c r="F38" s="64"/>
      <c r="G38" s="61"/>
      <c r="H38" s="64">
        <f>H39+H40+H41</f>
        <v>2800</v>
      </c>
      <c r="I38" s="64">
        <f>I39+I40</f>
        <v>1120</v>
      </c>
      <c r="J38" s="64">
        <f>J39+J40</f>
        <v>1120</v>
      </c>
      <c r="K38" s="107" t="s">
        <v>38</v>
      </c>
      <c r="L38" s="106" t="s">
        <v>57</v>
      </c>
      <c r="N38" s="13"/>
    </row>
    <row r="39" spans="1:14" ht="26.25" customHeight="1">
      <c r="A39" s="93"/>
      <c r="B39" s="103"/>
      <c r="C39" s="22" t="s">
        <v>7</v>
      </c>
      <c r="D39" s="82"/>
      <c r="E39" s="60">
        <f>H39+G39+F39+I39+J39</f>
        <v>2340</v>
      </c>
      <c r="F39" s="64"/>
      <c r="G39" s="61"/>
      <c r="H39" s="61">
        <v>100</v>
      </c>
      <c r="I39" s="64">
        <v>1120</v>
      </c>
      <c r="J39" s="64">
        <v>1120</v>
      </c>
      <c r="K39" s="93"/>
      <c r="L39" s="103"/>
      <c r="N39" s="13"/>
    </row>
    <row r="40" spans="1:14" ht="24" customHeight="1">
      <c r="A40" s="93"/>
      <c r="B40" s="103"/>
      <c r="C40" s="22" t="s">
        <v>15</v>
      </c>
      <c r="D40" s="82"/>
      <c r="E40" s="60">
        <f>H40+G40+F40+I40+J40</f>
        <v>0</v>
      </c>
      <c r="F40" s="64"/>
      <c r="G40" s="64"/>
      <c r="H40" s="64"/>
      <c r="I40" s="64"/>
      <c r="J40" s="67"/>
      <c r="K40" s="94"/>
      <c r="L40" s="103"/>
      <c r="N40" s="13"/>
    </row>
    <row r="41" spans="1:14" ht="52.5" customHeight="1">
      <c r="A41" s="94"/>
      <c r="B41" s="104"/>
      <c r="C41" s="22" t="s">
        <v>63</v>
      </c>
      <c r="D41" s="83"/>
      <c r="E41" s="60">
        <f>H41+G41+F41+I41+J41</f>
        <v>2700</v>
      </c>
      <c r="F41" s="64"/>
      <c r="G41" s="64"/>
      <c r="H41" s="64">
        <v>2700</v>
      </c>
      <c r="I41" s="64"/>
      <c r="J41" s="67"/>
      <c r="K41" s="84"/>
      <c r="L41" s="104"/>
      <c r="N41" s="13"/>
    </row>
    <row r="42" spans="1:12" ht="21.75" customHeight="1">
      <c r="A42" s="25"/>
      <c r="B42" s="26" t="s">
        <v>20</v>
      </c>
      <c r="C42" s="35"/>
      <c r="D42" s="36"/>
      <c r="E42" s="40">
        <f>E38</f>
        <v>5040</v>
      </c>
      <c r="F42" s="40"/>
      <c r="G42" s="40"/>
      <c r="H42" s="40">
        <f aca="true" t="shared" si="6" ref="H42:J43">H38</f>
        <v>2800</v>
      </c>
      <c r="I42" s="40">
        <f t="shared" si="6"/>
        <v>1120</v>
      </c>
      <c r="J42" s="40">
        <f t="shared" si="6"/>
        <v>1120</v>
      </c>
      <c r="K42" s="35"/>
      <c r="L42" s="4"/>
    </row>
    <row r="43" spans="1:12" ht="21.75" customHeight="1">
      <c r="A43" s="25"/>
      <c r="B43" s="31" t="s">
        <v>7</v>
      </c>
      <c r="C43" s="35"/>
      <c r="D43" s="36"/>
      <c r="E43" s="40">
        <f>E39</f>
        <v>2340</v>
      </c>
      <c r="F43" s="40"/>
      <c r="G43" s="40"/>
      <c r="H43" s="40">
        <f t="shared" si="6"/>
        <v>100</v>
      </c>
      <c r="I43" s="40">
        <f t="shared" si="6"/>
        <v>1120</v>
      </c>
      <c r="J43" s="40">
        <f t="shared" si="6"/>
        <v>1120</v>
      </c>
      <c r="K43" s="35"/>
      <c r="L43" s="4"/>
    </row>
    <row r="44" spans="1:12" ht="21.75" customHeight="1">
      <c r="A44" s="25"/>
      <c r="B44" s="33" t="s">
        <v>19</v>
      </c>
      <c r="C44" s="35"/>
      <c r="D44" s="36"/>
      <c r="E44" s="3">
        <f>E40</f>
        <v>0</v>
      </c>
      <c r="F44" s="3"/>
      <c r="G44" s="3"/>
      <c r="H44" s="3"/>
      <c r="I44" s="3"/>
      <c r="J44" s="3"/>
      <c r="K44" s="35"/>
      <c r="L44" s="4"/>
    </row>
    <row r="45" spans="1:12" ht="34.5" customHeight="1">
      <c r="A45" s="25"/>
      <c r="B45" s="85" t="s">
        <v>63</v>
      </c>
      <c r="C45" s="35"/>
      <c r="D45" s="36"/>
      <c r="E45" s="40">
        <f>E41</f>
        <v>2700</v>
      </c>
      <c r="F45" s="3"/>
      <c r="G45" s="3"/>
      <c r="H45" s="40">
        <f>H41</f>
        <v>2700</v>
      </c>
      <c r="I45" s="3"/>
      <c r="J45" s="3"/>
      <c r="K45" s="35"/>
      <c r="L45" s="4"/>
    </row>
    <row r="46" spans="1:12" s="7" customFormat="1" ht="21.75" customHeight="1">
      <c r="A46" s="25"/>
      <c r="B46" s="37" t="s">
        <v>9</v>
      </c>
      <c r="C46" s="38"/>
      <c r="D46" s="39"/>
      <c r="E46" s="40">
        <f aca="true" t="shared" si="7" ref="E46:J46">E28+E35+E42</f>
        <v>406891.93999999994</v>
      </c>
      <c r="F46" s="40">
        <f t="shared" si="7"/>
        <v>45289.8</v>
      </c>
      <c r="G46" s="40">
        <f t="shared" si="7"/>
        <v>114246.34</v>
      </c>
      <c r="H46" s="40">
        <f t="shared" si="7"/>
        <v>194918.4</v>
      </c>
      <c r="I46" s="40">
        <f t="shared" si="7"/>
        <v>16262.2</v>
      </c>
      <c r="J46" s="40">
        <f t="shared" si="7"/>
        <v>36175.2</v>
      </c>
      <c r="K46" s="34"/>
      <c r="L46" s="41"/>
    </row>
    <row r="47" spans="1:12" ht="18.75" customHeight="1" hidden="1">
      <c r="A47" s="42"/>
      <c r="B47" s="43"/>
      <c r="C47" s="6"/>
      <c r="D47" s="6"/>
      <c r="E47" s="44"/>
      <c r="F47" s="44"/>
      <c r="G47" s="44"/>
      <c r="H47" s="45"/>
      <c r="I47" s="45"/>
      <c r="J47" s="45"/>
      <c r="K47" s="46"/>
      <c r="L47" s="47"/>
    </row>
    <row r="48" spans="1:12" ht="18" customHeight="1">
      <c r="A48" s="5"/>
      <c r="B48" s="31" t="s">
        <v>7</v>
      </c>
      <c r="C48" s="5"/>
      <c r="D48" s="5"/>
      <c r="E48" s="32">
        <f aca="true" t="shared" si="8" ref="E48:J48">E30+E36+E43</f>
        <v>97576.54000000001</v>
      </c>
      <c r="F48" s="32">
        <f t="shared" si="8"/>
        <v>20289.8</v>
      </c>
      <c r="G48" s="32">
        <f>G30+G36+G43</f>
        <v>8618.84</v>
      </c>
      <c r="H48" s="32">
        <f t="shared" si="8"/>
        <v>16230.5</v>
      </c>
      <c r="I48" s="32">
        <f t="shared" si="8"/>
        <v>16262.2</v>
      </c>
      <c r="J48" s="32">
        <f t="shared" si="8"/>
        <v>36175.2</v>
      </c>
      <c r="K48" s="5"/>
      <c r="L48" s="5"/>
    </row>
    <row r="49" spans="1:12" ht="18" customHeight="1">
      <c r="A49" s="5"/>
      <c r="B49" s="33" t="s">
        <v>19</v>
      </c>
      <c r="C49" s="5"/>
      <c r="D49" s="5"/>
      <c r="E49" s="32">
        <f aca="true" t="shared" si="9" ref="E49:J50">E31+E44</f>
        <v>306615.4</v>
      </c>
      <c r="F49" s="32">
        <f t="shared" si="9"/>
        <v>25000</v>
      </c>
      <c r="G49" s="32">
        <f t="shared" si="9"/>
        <v>105627.5</v>
      </c>
      <c r="H49" s="32">
        <f t="shared" si="9"/>
        <v>175987.9</v>
      </c>
      <c r="I49" s="32">
        <f t="shared" si="9"/>
        <v>0</v>
      </c>
      <c r="J49" s="32">
        <f t="shared" si="9"/>
        <v>0</v>
      </c>
      <c r="K49" s="5"/>
      <c r="L49" s="5"/>
    </row>
    <row r="50" spans="1:12" ht="27.75" customHeight="1">
      <c r="A50" s="5"/>
      <c r="B50" s="86" t="s">
        <v>63</v>
      </c>
      <c r="C50" s="5"/>
      <c r="D50" s="5"/>
      <c r="E50" s="32">
        <f t="shared" si="9"/>
        <v>2700</v>
      </c>
      <c r="F50" s="32"/>
      <c r="G50" s="32"/>
      <c r="H50" s="32">
        <f>H45</f>
        <v>2700</v>
      </c>
      <c r="I50" s="32"/>
      <c r="J50" s="32"/>
      <c r="K50" s="5"/>
      <c r="L50" s="5"/>
    </row>
    <row r="51" spans="1:12" ht="12.75">
      <c r="A51" s="15"/>
      <c r="B51" s="49"/>
      <c r="C51" s="50"/>
      <c r="D51" s="50"/>
      <c r="E51" s="50"/>
      <c r="F51" s="50"/>
      <c r="G51" s="50"/>
      <c r="H51" s="50"/>
      <c r="I51" s="50"/>
      <c r="J51" s="50"/>
      <c r="K51" s="50"/>
      <c r="L51" s="50"/>
    </row>
    <row r="52" spans="1:12" ht="12.75">
      <c r="A52" s="15"/>
      <c r="B52" s="49"/>
      <c r="C52" s="50"/>
      <c r="D52" s="50"/>
      <c r="E52" s="50"/>
      <c r="F52" s="50"/>
      <c r="G52" s="50"/>
      <c r="H52" s="50"/>
      <c r="I52" s="50"/>
      <c r="J52" s="50"/>
      <c r="K52" s="50"/>
      <c r="L52" s="50"/>
    </row>
    <row r="53" spans="1:12" ht="12.75">
      <c r="A53" s="15"/>
      <c r="B53" s="50"/>
      <c r="C53" s="50"/>
      <c r="D53" s="50"/>
      <c r="E53" s="50"/>
      <c r="F53" s="50"/>
      <c r="G53" s="50"/>
      <c r="H53" s="50"/>
      <c r="I53" s="50"/>
      <c r="J53" s="50"/>
      <c r="K53" s="50"/>
      <c r="L53" s="50"/>
    </row>
    <row r="54" spans="1:12" ht="12.75">
      <c r="A54" s="15"/>
      <c r="B54" s="50"/>
      <c r="C54" s="50"/>
      <c r="D54" s="50"/>
      <c r="E54" s="50"/>
      <c r="F54" s="50"/>
      <c r="G54" s="50"/>
      <c r="H54" s="50"/>
      <c r="I54" s="50"/>
      <c r="J54" s="50"/>
      <c r="K54" s="50"/>
      <c r="L54" s="50"/>
    </row>
    <row r="55" spans="1:12" ht="12.75">
      <c r="A55" s="15"/>
      <c r="B55" s="50"/>
      <c r="C55" s="50"/>
      <c r="D55" s="50"/>
      <c r="E55" s="50"/>
      <c r="F55" s="50"/>
      <c r="G55" s="50"/>
      <c r="H55" s="50"/>
      <c r="I55" s="50"/>
      <c r="J55" s="50"/>
      <c r="K55" s="50"/>
      <c r="L55" s="50"/>
    </row>
    <row r="56" spans="1:12" ht="12.75">
      <c r="A56" s="15"/>
      <c r="B56" s="15"/>
      <c r="C56" s="15"/>
      <c r="D56" s="15"/>
      <c r="E56" s="15"/>
      <c r="F56" s="15"/>
      <c r="G56" s="15"/>
      <c r="H56" s="15"/>
      <c r="I56" s="15"/>
      <c r="J56" s="15"/>
      <c r="K56" s="15"/>
      <c r="L56" s="15"/>
    </row>
    <row r="57" spans="1:12" ht="12.75">
      <c r="A57" s="15"/>
      <c r="B57" s="15"/>
      <c r="C57" s="15"/>
      <c r="D57" s="15"/>
      <c r="E57" s="15"/>
      <c r="F57" s="15"/>
      <c r="G57" s="15"/>
      <c r="H57" s="15"/>
      <c r="I57" s="15"/>
      <c r="J57" s="15"/>
      <c r="K57" s="15"/>
      <c r="L57" s="15"/>
    </row>
    <row r="58" spans="1:12" ht="12.75">
      <c r="A58" s="15"/>
      <c r="B58" s="15"/>
      <c r="C58" s="15"/>
      <c r="D58" s="15"/>
      <c r="E58" s="15"/>
      <c r="F58" s="15"/>
      <c r="G58" s="15"/>
      <c r="H58" s="15"/>
      <c r="I58" s="15"/>
      <c r="J58" s="15"/>
      <c r="K58" s="15"/>
      <c r="L58" s="15"/>
    </row>
    <row r="59" spans="1:12" ht="12.75">
      <c r="A59" s="15"/>
      <c r="B59" s="15"/>
      <c r="C59" s="15"/>
      <c r="D59" s="15"/>
      <c r="E59" s="15"/>
      <c r="F59" s="15"/>
      <c r="G59" s="15"/>
      <c r="H59" s="15"/>
      <c r="I59" s="15"/>
      <c r="J59" s="15"/>
      <c r="K59" s="15"/>
      <c r="L59" s="15"/>
    </row>
    <row r="60" spans="1:12" ht="12.75">
      <c r="A60" s="15"/>
      <c r="B60" s="15"/>
      <c r="C60" s="15"/>
      <c r="D60" s="15"/>
      <c r="E60" s="15"/>
      <c r="F60" s="15"/>
      <c r="G60" s="15"/>
      <c r="H60" s="15"/>
      <c r="I60" s="15"/>
      <c r="J60" s="15"/>
      <c r="K60" s="15"/>
      <c r="L60" s="15"/>
    </row>
  </sheetData>
  <sheetProtection/>
  <mergeCells count="22">
    <mergeCell ref="A38:A41"/>
    <mergeCell ref="B38:B41"/>
    <mergeCell ref="L38:L41"/>
    <mergeCell ref="K38:K40"/>
    <mergeCell ref="B22:B24"/>
    <mergeCell ref="A37:L37"/>
    <mergeCell ref="A32:L32"/>
    <mergeCell ref="A22:A24"/>
    <mergeCell ref="A25:A27"/>
    <mergeCell ref="L22:L24"/>
    <mergeCell ref="K22:K24"/>
    <mergeCell ref="L25:L27"/>
    <mergeCell ref="K25:K27"/>
    <mergeCell ref="B25:B27"/>
    <mergeCell ref="B9:L9"/>
    <mergeCell ref="A10:L10"/>
    <mergeCell ref="A16:L16"/>
    <mergeCell ref="A19:A21"/>
    <mergeCell ref="L19:L21"/>
    <mergeCell ref="K19:K21"/>
    <mergeCell ref="F13:J13"/>
    <mergeCell ref="B19:B21"/>
  </mergeCells>
  <printOptions horizontalCentered="1"/>
  <pageMargins left="0.1968503937007874" right="0.1968503937007874" top="0.83" bottom="0.3937007874015748" header="0.73" footer="0.3937007874015748"/>
  <pageSetup fitToHeight="2" horizontalDpi="600" verticalDpi="600" orientation="landscape" paperSize="9" scale="71" r:id="rId2"/>
  <rowBreaks count="1" manualBreakCount="1">
    <brk id="31"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2019-06-13T13:37:10Z</cp:lastPrinted>
  <dcterms:created xsi:type="dcterms:W3CDTF">2009-12-14T14:01:44Z</dcterms:created>
  <dcterms:modified xsi:type="dcterms:W3CDTF">2019-06-27T09:53:24Z</dcterms:modified>
  <cp:category/>
  <cp:version/>
  <cp:contentType/>
  <cp:contentStatus/>
</cp:coreProperties>
</file>